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2000" windowHeight="9820" activeTab="0"/>
  </bookViews>
  <sheets>
    <sheet name="n_CI_power_1_proportion.xls" sheetId="1" r:id="rId1"/>
  </sheets>
  <definedNames>
    <definedName name="Margin_of_Error">'n_CI_power_1_proportion.xls'!$B$21</definedName>
    <definedName name="p">'n_CI_power_1_proportion.xls'!$B$15</definedName>
    <definedName name="p0">'n_CI_power_1_proportion.xls'!$B$45</definedName>
    <definedName name="Unit_Variance">'n_CI_power_1_proportion.xls'!$B$17</definedName>
    <definedName name="Z">'n_CI_power_1_proportion.xls'!$B$12</definedName>
  </definedNames>
  <calcPr fullCalcOnLoad="1"/>
</workbook>
</file>

<file path=xl/sharedStrings.xml><?xml version="1.0" encoding="utf-8"?>
<sst xmlns="http://schemas.openxmlformats.org/spreadsheetml/2006/main" count="41" uniqueCount="36">
  <si>
    <t>Confidence (%)</t>
  </si>
  <si>
    <t>alpha</t>
  </si>
  <si>
    <t>Z</t>
  </si>
  <si>
    <t>n</t>
  </si>
  <si>
    <t>Margin_of_Error</t>
  </si>
  <si>
    <r>
      <t xml:space="preserve">n to yield (2-sided) 100(1 - 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 xml:space="preserve"> )% CI with specified margin of error</t>
    </r>
  </si>
  <si>
    <r>
      <t>using a test with 100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>% Prob of Type 1 Error</t>
    </r>
  </si>
  <si>
    <t>Specify</t>
  </si>
  <si>
    <t>[and vice versa]</t>
  </si>
  <si>
    <t>(rounded up)</t>
  </si>
  <si>
    <t>Z_alpha</t>
  </si>
  <si>
    <t>Power (%)</t>
  </si>
  <si>
    <t>beta</t>
  </si>
  <si>
    <t>Z_beta</t>
  </si>
  <si>
    <r>
      <t>Noise/Signal (</t>
    </r>
    <r>
      <rPr>
        <sz val="10"/>
        <rFont val="Symbol"/>
        <family val="0"/>
      </rPr>
      <t>s</t>
    </r>
    <r>
      <rPr>
        <sz val="10"/>
        <rFont val="Helv"/>
        <family val="0"/>
      </rPr>
      <t>/</t>
    </r>
    <r>
      <rPr>
        <sz val="10"/>
        <rFont val="Symbol"/>
        <family val="0"/>
      </rPr>
      <t>D</t>
    </r>
    <r>
      <rPr>
        <sz val="10"/>
        <rFont val="Helv"/>
        <family val="0"/>
      </rPr>
      <t>)</t>
    </r>
  </si>
  <si>
    <t>[and various vice versa's]</t>
  </si>
  <si>
    <t>alpha (e.g. 0.05)</t>
  </si>
  <si>
    <r>
      <t xml:space="preserve">Effect Size ( </t>
    </r>
    <r>
      <rPr>
        <sz val="10"/>
        <rFont val="Symbol"/>
        <family val="0"/>
      </rPr>
      <t>D</t>
    </r>
    <r>
      <rPr>
        <sz val="10"/>
        <rFont val="Helv"/>
        <family val="0"/>
      </rPr>
      <t>/</t>
    </r>
    <r>
      <rPr>
        <sz val="10"/>
        <rFont val="Symbol"/>
        <family val="0"/>
      </rPr>
      <t>s</t>
    </r>
    <r>
      <rPr>
        <sz val="10"/>
        <rFont val="Helv"/>
        <family val="0"/>
      </rPr>
      <t>)</t>
    </r>
  </si>
  <si>
    <t xml:space="preserve"> </t>
  </si>
  <si>
    <t>1 or 2 sided ? (*)</t>
  </si>
  <si>
    <r>
      <t xml:space="preserve">Sample size, precision / power for CI's / tests involving  </t>
    </r>
    <r>
      <rPr>
        <b/>
        <sz val="10"/>
        <rFont val="Symbol"/>
        <family val="0"/>
      </rPr>
      <t>p</t>
    </r>
  </si>
  <si>
    <t>See M&amp;M p 593 and JH's Notes on M&amp;M Chapter 8.1</t>
  </si>
  <si>
    <t>Guessed value for true proportion</t>
  </si>
  <si>
    <t>p*</t>
  </si>
  <si>
    <t>(proportion, eg 0.05 if 5 % points)</t>
  </si>
  <si>
    <t>p(1-p), variance of 0's and 1's</t>
  </si>
  <si>
    <t>Unit_Variance</t>
  </si>
  <si>
    <r>
      <t xml:space="preserve">n for 100(1 - </t>
    </r>
    <r>
      <rPr>
        <b/>
        <sz val="10"/>
        <rFont val="Symbol"/>
        <family val="0"/>
      </rPr>
      <t>b</t>
    </r>
    <r>
      <rPr>
        <b/>
        <sz val="10"/>
        <rFont val="Helv"/>
        <family val="0"/>
      </rPr>
      <t xml:space="preserve">)% power if mean is </t>
    </r>
    <r>
      <rPr>
        <b/>
        <sz val="10"/>
        <rFont val="Symbol"/>
        <family val="0"/>
      </rPr>
      <t>D</t>
    </r>
    <r>
      <rPr>
        <b/>
        <sz val="10"/>
        <rFont val="Helv"/>
        <family val="0"/>
      </rPr>
      <t xml:space="preserve"> units from </t>
    </r>
    <r>
      <rPr>
        <b/>
        <sz val="10"/>
        <rFont val="Symbol"/>
        <family val="0"/>
      </rPr>
      <t>p</t>
    </r>
    <r>
      <rPr>
        <b/>
        <sz val="10"/>
        <rFont val="Helv"/>
        <family val="0"/>
      </rPr>
      <t>0 (test value)</t>
    </r>
  </si>
  <si>
    <t>Formula  for  n  from Colton, p 161 (same as in jh's Notes on Ch 8.1)</t>
  </si>
  <si>
    <t>(Unit_Variance determined by p)</t>
  </si>
  <si>
    <t>UnitVariance</t>
  </si>
  <si>
    <r>
      <t>p</t>
    </r>
    <r>
      <rPr>
        <vertAlign val="subscript"/>
        <sz val="12"/>
        <rFont val="Helv"/>
        <family val="0"/>
      </rPr>
      <t>0</t>
    </r>
  </si>
  <si>
    <r>
      <t>D</t>
    </r>
    <r>
      <rPr>
        <sz val="12"/>
        <rFont val="Helv"/>
        <family val="0"/>
      </rPr>
      <t xml:space="preserve"> = </t>
    </r>
    <r>
      <rPr>
        <sz val="12"/>
        <rFont val="Symbol"/>
        <family val="0"/>
      </rPr>
      <t>p</t>
    </r>
    <r>
      <rPr>
        <sz val="12"/>
        <rFont val="Helv"/>
        <family val="0"/>
      </rPr>
      <t xml:space="preserve"> – </t>
    </r>
    <r>
      <rPr>
        <sz val="12"/>
        <rFont val="Symbol"/>
        <family val="0"/>
      </rPr>
      <t>p</t>
    </r>
    <r>
      <rPr>
        <vertAlign val="subscript"/>
        <sz val="12"/>
        <rFont val="Helv"/>
        <family val="0"/>
      </rPr>
      <t>0</t>
    </r>
  </si>
  <si>
    <t>jh 2001.11.01</t>
  </si>
  <si>
    <t>Test Value (proportion)</t>
  </si>
  <si>
    <r>
      <t>p</t>
    </r>
    <r>
      <rPr>
        <b/>
        <sz val="12"/>
        <rFont val="Helv"/>
        <family val="0"/>
      </rPr>
      <t xml:space="preserve"> (under alternative H)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</si>
</sst>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Symbol"/>
      <family val="0"/>
    </font>
    <font>
      <b/>
      <sz val="10"/>
      <name val="Helv"/>
      <family val="0"/>
    </font>
    <font>
      <sz val="10"/>
      <color indexed="10"/>
      <name val="Helv"/>
      <family val="0"/>
    </font>
    <font>
      <b/>
      <sz val="10"/>
      <name val="Symbol"/>
      <family val="0"/>
    </font>
    <font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name val="Geneva"/>
      <family val="0"/>
    </font>
    <font>
      <b/>
      <sz val="12"/>
      <color indexed="10"/>
      <name val="Helv"/>
      <family val="0"/>
    </font>
    <font>
      <sz val="12"/>
      <name val="Symbol"/>
      <family val="0"/>
    </font>
    <font>
      <sz val="12"/>
      <color indexed="10"/>
      <name val="Helv"/>
      <family val="0"/>
    </font>
    <font>
      <b/>
      <sz val="12"/>
      <name val="Geneva"/>
      <family val="0"/>
    </font>
    <font>
      <sz val="12"/>
      <color indexed="9"/>
      <name val="Helv"/>
      <family val="0"/>
    </font>
    <font>
      <sz val="10"/>
      <color indexed="9"/>
      <name val="Helv"/>
      <family val="0"/>
    </font>
    <font>
      <sz val="10"/>
      <color indexed="9"/>
      <name val="Geneva"/>
      <family val="0"/>
    </font>
    <font>
      <b/>
      <sz val="12"/>
      <color indexed="16"/>
      <name val="Helv"/>
      <family val="0"/>
    </font>
    <font>
      <b/>
      <sz val="10"/>
      <color indexed="32"/>
      <name val="Geneva"/>
      <family val="0"/>
    </font>
    <font>
      <vertAlign val="subscript"/>
      <sz val="12"/>
      <name val="Helv"/>
      <family val="0"/>
    </font>
    <font>
      <b/>
      <sz val="12"/>
      <name val="Symbol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164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" fontId="1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66" fontId="4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166" fontId="4" fillId="0" borderId="0" xfId="0" applyNumberFormat="1" applyFont="1" applyAlignment="1" applyProtection="1">
      <alignment horizontal="left"/>
      <protection/>
    </xf>
    <xf numFmtId="2" fontId="11" fillId="0" borderId="0" xfId="0" applyNumberFormat="1" applyFont="1" applyAlignment="1" applyProtection="1">
      <alignment/>
      <protection locked="0"/>
    </xf>
    <xf numFmtId="164" fontId="11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1.75390625" style="0" customWidth="1"/>
    <col min="2" max="2" width="10.00390625" style="0" customWidth="1"/>
    <col min="3" max="4" width="8.125" style="0" customWidth="1"/>
    <col min="5" max="5" width="2.375" style="0" customWidth="1"/>
    <col min="6" max="6" width="6.625" style="0" customWidth="1"/>
    <col min="7" max="7" width="2.375" style="0" customWidth="1"/>
    <col min="8" max="8" width="3.00390625" style="0" customWidth="1"/>
    <col min="9" max="9" width="2.00390625" style="0" customWidth="1"/>
    <col min="10" max="10" width="3.625" style="0" customWidth="1"/>
    <col min="11" max="16384" width="12.375" style="0" customWidth="1"/>
  </cols>
  <sheetData>
    <row r="1" spans="1:14" ht="12.75">
      <c r="A1" s="9" t="s">
        <v>20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</row>
    <row r="2" spans="1:14" ht="10.5" customHeight="1">
      <c r="A2" s="10" t="s">
        <v>18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ht="12.75">
      <c r="A3" s="10" t="s">
        <v>21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</row>
    <row r="4" spans="1:14" ht="12.7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5" spans="1:14" ht="12.75">
      <c r="A5" s="9" t="s">
        <v>5</v>
      </c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</row>
    <row r="6" spans="1:14" ht="12.75">
      <c r="A6" s="9" t="s">
        <v>8</v>
      </c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</row>
    <row r="7" spans="1:14" ht="12.75">
      <c r="A7" s="10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</row>
    <row r="8" spans="1:14" ht="12.75">
      <c r="A8" s="10"/>
      <c r="B8" s="12" t="s">
        <v>7</v>
      </c>
      <c r="C8" s="12" t="s">
        <v>7</v>
      </c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</row>
    <row r="9" spans="1:14" ht="12.75">
      <c r="A9" s="10"/>
      <c r="B9" s="10"/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</row>
    <row r="10" spans="1:14" s="1" customFormat="1" ht="15.75">
      <c r="A10" s="14" t="s">
        <v>0</v>
      </c>
      <c r="B10" s="2">
        <v>95</v>
      </c>
      <c r="C10" s="14"/>
      <c r="D10" s="13"/>
      <c r="E10" s="13"/>
      <c r="F10" s="13"/>
      <c r="G10" s="15"/>
      <c r="H10" s="15"/>
      <c r="I10" s="15"/>
      <c r="J10" s="15"/>
      <c r="K10" s="15"/>
      <c r="L10" s="15"/>
      <c r="M10" s="15"/>
      <c r="N10" s="15"/>
    </row>
    <row r="11" spans="1:14" ht="12.75">
      <c r="A11" s="10" t="s">
        <v>1</v>
      </c>
      <c r="B11" s="6">
        <f>1-B10/100</f>
        <v>0.050000000000000044</v>
      </c>
      <c r="C11" s="6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0" t="s">
        <v>2</v>
      </c>
      <c r="B12" s="16">
        <f>NORMSINV(1-B11/2)</f>
        <v>1.9599610823206604</v>
      </c>
      <c r="C12" s="16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0"/>
      <c r="B13" s="16"/>
      <c r="C13" s="16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</row>
    <row r="14" spans="1:14" ht="13.5">
      <c r="A14" s="14" t="s">
        <v>22</v>
      </c>
      <c r="B14" s="16"/>
      <c r="C14" s="16"/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</row>
    <row r="15" spans="1:14" ht="13.5">
      <c r="A15" s="36" t="s">
        <v>23</v>
      </c>
      <c r="B15" s="45">
        <v>0.5</v>
      </c>
      <c r="C15" s="17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</row>
    <row r="16" spans="1:14" ht="13.5">
      <c r="A16" s="13"/>
      <c r="B16" s="17"/>
      <c r="C16" s="17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</row>
    <row r="17" spans="1:14" s="1" customFormat="1" ht="15.75">
      <c r="A17" s="13" t="s">
        <v>26</v>
      </c>
      <c r="B17" s="16">
        <f>p*(1-p)</f>
        <v>0.25</v>
      </c>
      <c r="C17" s="18"/>
      <c r="D17" s="13"/>
      <c r="E17" s="13"/>
      <c r="F17" s="13"/>
      <c r="G17" s="15"/>
      <c r="H17" s="15"/>
      <c r="I17" s="15"/>
      <c r="J17" s="15"/>
      <c r="K17" s="15"/>
      <c r="L17" s="15"/>
      <c r="M17" s="15"/>
      <c r="N17" s="15"/>
    </row>
    <row r="18" spans="1:14" s="1" customFormat="1" ht="15.75">
      <c r="A18" s="13" t="s">
        <v>25</v>
      </c>
      <c r="B18" s="16"/>
      <c r="C18" s="18"/>
      <c r="D18" s="13"/>
      <c r="E18" s="13"/>
      <c r="F18" s="13"/>
      <c r="G18" s="15"/>
      <c r="H18" s="15"/>
      <c r="I18" s="15"/>
      <c r="J18" s="15"/>
      <c r="K18" s="15"/>
      <c r="L18" s="15"/>
      <c r="M18" s="15"/>
      <c r="N18" s="15"/>
    </row>
    <row r="19" spans="1:14" s="1" customFormat="1" ht="15.75">
      <c r="A19" s="13" t="s">
        <v>29</v>
      </c>
      <c r="B19" s="16"/>
      <c r="C19" s="18"/>
      <c r="D19" s="13"/>
      <c r="E19" s="13"/>
      <c r="F19" s="13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0"/>
      <c r="B20" s="10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</row>
    <row r="21" spans="1:14" ht="13.5">
      <c r="A21" s="14" t="s">
        <v>4</v>
      </c>
      <c r="B21" s="3">
        <v>0.03</v>
      </c>
      <c r="C21" s="19">
        <f>Z*SQRT(Unit_Variance/C24)</f>
        <v>0.029986917575918946</v>
      </c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</row>
    <row r="22" spans="1:14" ht="13.5">
      <c r="A22" s="13" t="s">
        <v>24</v>
      </c>
      <c r="B22" s="14"/>
      <c r="C22" s="10"/>
      <c r="D22" s="10"/>
      <c r="E22" s="10"/>
      <c r="F22" s="10"/>
      <c r="G22" s="11"/>
      <c r="H22" s="11"/>
      <c r="I22" s="11"/>
      <c r="J22" s="11"/>
      <c r="K22" s="11"/>
      <c r="L22" s="11"/>
      <c r="M22" s="11"/>
      <c r="N22" s="11"/>
    </row>
    <row r="23" spans="1:14" ht="13.5">
      <c r="A23" s="13"/>
      <c r="B23" s="10"/>
      <c r="C23" s="10"/>
      <c r="D23" s="10"/>
      <c r="E23" s="10"/>
      <c r="F23" s="10"/>
      <c r="G23" s="11"/>
      <c r="H23" s="11"/>
      <c r="I23" s="11"/>
      <c r="J23" s="11"/>
      <c r="K23" s="11"/>
      <c r="L23" s="11"/>
      <c r="M23" s="11"/>
      <c r="N23" s="11"/>
    </row>
    <row r="24" spans="1:14" s="1" customFormat="1" ht="15.75">
      <c r="A24" s="13" t="s">
        <v>3</v>
      </c>
      <c r="B24" s="20">
        <f>CEILING(((Z/Margin_of_Error)^2)*Unit_Variance,1)</f>
        <v>1068</v>
      </c>
      <c r="C24" s="4">
        <v>1068</v>
      </c>
      <c r="D24" s="13"/>
      <c r="E24" s="13"/>
      <c r="F24" s="13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0"/>
      <c r="B25" s="21" t="s">
        <v>9</v>
      </c>
      <c r="C25" s="10"/>
      <c r="D25" s="10"/>
      <c r="E25" s="10"/>
      <c r="F25" s="10"/>
      <c r="G25" s="11"/>
      <c r="H25" s="11"/>
      <c r="I25" s="11"/>
      <c r="J25" s="11"/>
      <c r="K25" s="11"/>
      <c r="L25" s="11"/>
      <c r="M25" s="11"/>
      <c r="N25" s="11"/>
    </row>
    <row r="26" spans="1:14" ht="6" customHeight="1">
      <c r="A26" s="10"/>
      <c r="B26" s="21"/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</row>
    <row r="27" spans="1:14" ht="6.75" customHeight="1">
      <c r="A27" s="42"/>
      <c r="B27" s="43"/>
      <c r="C27" s="42"/>
      <c r="D27" s="42"/>
      <c r="E27" s="10"/>
      <c r="F27" s="10"/>
      <c r="G27" s="11"/>
      <c r="H27" s="11"/>
      <c r="I27" s="11"/>
      <c r="J27" s="11"/>
      <c r="K27" s="11"/>
      <c r="L27" s="11"/>
      <c r="M27" s="11"/>
      <c r="N27" s="11"/>
    </row>
    <row r="28" spans="1:14" ht="6.75" customHeight="1">
      <c r="A28" s="10"/>
      <c r="B28" s="10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9" t="s">
        <v>27</v>
      </c>
      <c r="B29" s="10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9" t="s">
        <v>6</v>
      </c>
      <c r="B30" s="10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9" t="s">
        <v>15</v>
      </c>
      <c r="B31" s="10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</row>
    <row r="32" spans="1:14" ht="13.5">
      <c r="A32" s="9"/>
      <c r="B32" s="10"/>
      <c r="C32" s="10"/>
      <c r="D32" s="10"/>
      <c r="E32" s="10"/>
      <c r="F32" s="10"/>
      <c r="G32" s="11"/>
      <c r="H32" s="13"/>
      <c r="I32" s="22"/>
      <c r="J32" s="23"/>
      <c r="K32" s="11"/>
      <c r="L32" s="11"/>
      <c r="M32" s="11"/>
      <c r="N32" s="11"/>
    </row>
    <row r="33" spans="1:14" ht="13.5">
      <c r="A33" s="10" t="s">
        <v>28</v>
      </c>
      <c r="B33" s="10"/>
      <c r="C33" s="10"/>
      <c r="D33" s="10"/>
      <c r="E33" s="10"/>
      <c r="F33" s="10"/>
      <c r="G33" s="11"/>
      <c r="H33" s="13"/>
      <c r="I33" s="22"/>
      <c r="J33" s="23"/>
      <c r="K33" s="11"/>
      <c r="L33" s="11"/>
      <c r="M33" s="11"/>
      <c r="N33" s="11"/>
    </row>
    <row r="34" spans="1:14" s="1" customFormat="1" ht="15.75">
      <c r="A34" s="10"/>
      <c r="B34" s="12" t="s">
        <v>7</v>
      </c>
      <c r="C34" s="12"/>
      <c r="D34" s="12"/>
      <c r="E34" s="12"/>
      <c r="F34" s="12"/>
      <c r="G34" s="10"/>
      <c r="H34" s="13"/>
      <c r="I34" s="13"/>
      <c r="J34" s="13"/>
      <c r="K34" s="24"/>
      <c r="L34" s="25"/>
      <c r="M34" s="26"/>
      <c r="N34" s="26"/>
    </row>
    <row r="35" spans="1:14" s="1" customFormat="1" ht="7.5" customHeight="1">
      <c r="A35" s="10"/>
      <c r="B35" s="10"/>
      <c r="C35" s="10"/>
      <c r="D35" s="10"/>
      <c r="E35" s="10"/>
      <c r="F35" s="10"/>
      <c r="G35" s="13"/>
      <c r="H35" s="13"/>
      <c r="I35" s="13"/>
      <c r="J35" s="13"/>
      <c r="K35" s="24"/>
      <c r="L35" s="25"/>
      <c r="M35" s="26"/>
      <c r="N35" s="26"/>
    </row>
    <row r="36" spans="1:14" ht="13.5">
      <c r="A36" s="14" t="s">
        <v>16</v>
      </c>
      <c r="B36" s="2">
        <v>0.05</v>
      </c>
      <c r="C36" s="13"/>
      <c r="D36" s="13"/>
      <c r="E36" s="13"/>
      <c r="F36" s="13"/>
      <c r="G36" s="13"/>
      <c r="H36" s="10"/>
      <c r="I36" s="10"/>
      <c r="J36" s="10"/>
      <c r="K36" s="24"/>
      <c r="L36" s="25"/>
      <c r="M36" s="26"/>
      <c r="N36" s="26"/>
    </row>
    <row r="37" spans="1:14" ht="13.5">
      <c r="A37" s="14" t="s">
        <v>19</v>
      </c>
      <c r="B37" s="2">
        <v>1</v>
      </c>
      <c r="C37" s="27"/>
      <c r="D37" s="13"/>
      <c r="E37" s="13"/>
      <c r="F37" s="13"/>
      <c r="G37" s="10"/>
      <c r="H37" s="10"/>
      <c r="I37" s="10"/>
      <c r="J37" s="10"/>
      <c r="K37" s="24"/>
      <c r="L37" s="25"/>
      <c r="M37" s="26"/>
      <c r="N37" s="26"/>
    </row>
    <row r="38" spans="1:14" s="1" customFormat="1" ht="15.75">
      <c r="A38" s="10" t="s">
        <v>10</v>
      </c>
      <c r="B38" s="16">
        <f>IF(B37=2,NORMSINV(1-B36/2),IF(B37=1,NORMSINV(1-B36),"sides must be 1 or 2"))</f>
        <v>1.6448530004709028</v>
      </c>
      <c r="C38" s="10"/>
      <c r="D38" s="10"/>
      <c r="E38" s="10"/>
      <c r="F38" s="10"/>
      <c r="G38" s="10"/>
      <c r="H38" s="13"/>
      <c r="I38" s="13"/>
      <c r="J38" s="13"/>
      <c r="K38" s="24"/>
      <c r="L38" s="25"/>
      <c r="M38" s="26"/>
      <c r="N38" s="26"/>
    </row>
    <row r="39" spans="1:14" ht="7.5" customHeight="1">
      <c r="A39" s="10"/>
      <c r="B39" s="10"/>
      <c r="C39" s="10"/>
      <c r="D39" s="10"/>
      <c r="E39" s="10"/>
      <c r="F39" s="10"/>
      <c r="G39" s="13"/>
      <c r="H39" s="10"/>
      <c r="I39" s="10"/>
      <c r="J39" s="10"/>
      <c r="K39" s="24"/>
      <c r="L39" s="25"/>
      <c r="M39" s="26"/>
      <c r="N39" s="26"/>
    </row>
    <row r="40" spans="1:14" ht="13.5">
      <c r="A40" s="14" t="s">
        <v>11</v>
      </c>
      <c r="B40" s="2">
        <v>90</v>
      </c>
      <c r="C40" s="10"/>
      <c r="D40" s="20"/>
      <c r="E40" s="13"/>
      <c r="F40" s="28"/>
      <c r="G40" s="10"/>
      <c r="H40" s="10"/>
      <c r="I40" s="10"/>
      <c r="J40" s="10"/>
      <c r="K40" s="25"/>
      <c r="L40" s="25"/>
      <c r="M40" s="26"/>
      <c r="N40" s="26"/>
    </row>
    <row r="41" spans="1:14" ht="13.5">
      <c r="A41" s="10" t="s">
        <v>12</v>
      </c>
      <c r="B41" s="6">
        <f>1-B40/100</f>
        <v>0.09999999999999998</v>
      </c>
      <c r="C41" s="10"/>
      <c r="D41" s="10"/>
      <c r="E41" s="10"/>
      <c r="F41" s="29"/>
      <c r="G41" s="10"/>
      <c r="H41" s="10"/>
      <c r="I41" s="10"/>
      <c r="J41" s="10"/>
      <c r="K41" s="24"/>
      <c r="L41" s="25"/>
      <c r="M41" s="26"/>
      <c r="N41" s="26"/>
    </row>
    <row r="42" spans="1:14" s="1" customFormat="1" ht="15.75">
      <c r="A42" s="10" t="s">
        <v>13</v>
      </c>
      <c r="B42" s="16">
        <f>NORMSINV(B41)</f>
        <v>-1.2815507943741977</v>
      </c>
      <c r="C42" s="10"/>
      <c r="D42" s="10"/>
      <c r="E42" s="10"/>
      <c r="F42" s="10"/>
      <c r="G42" s="10"/>
      <c r="H42" s="13"/>
      <c r="I42" s="13"/>
      <c r="J42" s="13"/>
      <c r="K42" s="24"/>
      <c r="L42" s="25"/>
      <c r="M42" s="26"/>
      <c r="N42" s="26"/>
    </row>
    <row r="43" spans="1:14" ht="7.5" customHeight="1">
      <c r="A43" s="10"/>
      <c r="B43" s="16"/>
      <c r="C43" s="10"/>
      <c r="D43" s="10"/>
      <c r="E43" s="10"/>
      <c r="F43" s="10"/>
      <c r="G43" s="13"/>
      <c r="H43" s="10"/>
      <c r="I43" s="10"/>
      <c r="J43" s="10"/>
      <c r="K43" s="24"/>
      <c r="L43" s="25"/>
      <c r="M43" s="26"/>
      <c r="N43" s="26"/>
    </row>
    <row r="44" spans="1:14" s="1" customFormat="1" ht="15.75">
      <c r="A44" s="14" t="s">
        <v>34</v>
      </c>
      <c r="B44" s="16"/>
      <c r="C44" s="10"/>
      <c r="D44" s="10"/>
      <c r="E44" s="10"/>
      <c r="F44" s="10"/>
      <c r="G44" s="10"/>
      <c r="H44" s="13"/>
      <c r="I44" s="13"/>
      <c r="J44" s="13"/>
      <c r="K44" s="24"/>
      <c r="L44" s="25"/>
      <c r="M44" s="26"/>
      <c r="N44" s="26"/>
    </row>
    <row r="45" spans="1:14" ht="15">
      <c r="A45" s="37" t="s">
        <v>31</v>
      </c>
      <c r="B45" s="46">
        <v>0.333</v>
      </c>
      <c r="C45" s="10"/>
      <c r="D45" s="10"/>
      <c r="E45" s="10"/>
      <c r="F45" s="10"/>
      <c r="G45" s="13"/>
      <c r="H45" s="10"/>
      <c r="I45" s="10"/>
      <c r="J45" s="10"/>
      <c r="K45" s="24"/>
      <c r="L45" s="25"/>
      <c r="M45" s="26"/>
      <c r="N45" s="26"/>
    </row>
    <row r="46" spans="1:14" ht="13.5">
      <c r="A46" s="13" t="s">
        <v>30</v>
      </c>
      <c r="B46" s="44">
        <f>p0*(1-p0)</f>
        <v>0.22211100000000003</v>
      </c>
      <c r="C46" s="22"/>
      <c r="D46" s="22"/>
      <c r="E46" s="22"/>
      <c r="F46" s="22"/>
      <c r="G46" s="10"/>
      <c r="H46" s="11"/>
      <c r="I46" s="11"/>
      <c r="J46" s="11"/>
      <c r="K46" s="24"/>
      <c r="L46" s="25"/>
      <c r="M46" s="26"/>
      <c r="N46" s="26"/>
    </row>
    <row r="47" spans="1:14" ht="7.5" customHeight="1">
      <c r="A47" s="10"/>
      <c r="B47" s="10"/>
      <c r="C47" s="10"/>
      <c r="D47" s="10"/>
      <c r="E47" s="10"/>
      <c r="F47" s="10"/>
      <c r="G47" s="11"/>
      <c r="H47" s="11"/>
      <c r="I47" s="11"/>
      <c r="J47" s="11"/>
      <c r="K47" s="24"/>
      <c r="L47" s="25"/>
      <c r="M47" s="26"/>
      <c r="N47" s="26"/>
    </row>
    <row r="48" spans="1:14" s="1" customFormat="1" ht="16.5">
      <c r="A48" s="41" t="s">
        <v>35</v>
      </c>
      <c r="B48" s="3">
        <v>0.5</v>
      </c>
      <c r="C48" s="19"/>
      <c r="D48" s="14"/>
      <c r="E48" s="13"/>
      <c r="F48" s="2"/>
      <c r="G48" s="11"/>
      <c r="H48" s="15"/>
      <c r="I48" s="15"/>
      <c r="J48" s="15"/>
      <c r="K48" s="24"/>
      <c r="L48" s="25"/>
      <c r="M48" s="26"/>
      <c r="N48" s="26"/>
    </row>
    <row r="49" spans="1:14" ht="18.75" customHeight="1">
      <c r="A49" s="13" t="s">
        <v>30</v>
      </c>
      <c r="B49" s="44">
        <f>B48*(1-B48)</f>
        <v>0.25</v>
      </c>
      <c r="C49" s="19"/>
      <c r="D49" s="14"/>
      <c r="E49" s="13"/>
      <c r="F49" s="2"/>
      <c r="G49" s="15"/>
      <c r="H49" s="11"/>
      <c r="I49" s="11"/>
      <c r="J49" s="11"/>
      <c r="K49" s="24"/>
      <c r="L49" s="25"/>
      <c r="M49" s="26"/>
      <c r="N49" s="26"/>
    </row>
    <row r="50" spans="1:14" ht="9.75" customHeight="1">
      <c r="A50" s="30"/>
      <c r="B50" s="14"/>
      <c r="C50" s="19"/>
      <c r="D50" s="14"/>
      <c r="E50" s="13"/>
      <c r="F50" s="2"/>
      <c r="G50" s="11"/>
      <c r="H50" s="11"/>
      <c r="I50" s="11"/>
      <c r="J50" s="11"/>
      <c r="K50" s="24"/>
      <c r="L50" s="25"/>
      <c r="M50" s="26"/>
      <c r="N50" s="26"/>
    </row>
    <row r="51" spans="1:14" ht="15">
      <c r="A51" s="30" t="s">
        <v>32</v>
      </c>
      <c r="B51" s="6">
        <f>B48-p0</f>
        <v>0.16699999999999998</v>
      </c>
      <c r="C51" s="31"/>
      <c r="D51" s="31"/>
      <c r="E51" s="31"/>
      <c r="F51" s="31"/>
      <c r="G51" s="11"/>
      <c r="H51" s="11"/>
      <c r="I51" s="11"/>
      <c r="J51" s="11"/>
      <c r="K51" s="24"/>
      <c r="L51" s="25"/>
      <c r="M51" s="26"/>
      <c r="N51" s="26"/>
    </row>
    <row r="52" spans="1:14" ht="6.75" customHeight="1">
      <c r="A52" s="10"/>
      <c r="B52" s="10"/>
      <c r="C52" s="10"/>
      <c r="D52" s="9"/>
      <c r="E52" s="10"/>
      <c r="F52" s="10"/>
      <c r="G52" s="11"/>
      <c r="H52" s="11"/>
      <c r="I52" s="11"/>
      <c r="J52" s="11"/>
      <c r="K52" s="24"/>
      <c r="L52" s="25"/>
      <c r="M52" s="26"/>
      <c r="N52" s="26"/>
    </row>
    <row r="53" spans="1:14" ht="13.5">
      <c r="A53" s="10" t="s">
        <v>14</v>
      </c>
      <c r="B53" s="38">
        <f>SQRT(B46)/B48</f>
        <v>0.9425730740902798</v>
      </c>
      <c r="C53" s="32"/>
      <c r="D53" s="6"/>
      <c r="E53" s="10"/>
      <c r="F53" s="6"/>
      <c r="G53" s="11"/>
      <c r="H53" s="11"/>
      <c r="I53" s="11"/>
      <c r="J53" s="11"/>
      <c r="K53" s="24"/>
      <c r="L53" s="25"/>
      <c r="M53" s="26"/>
      <c r="N53" s="26"/>
    </row>
    <row r="54" spans="1:14" ht="13.5">
      <c r="A54" s="10" t="s">
        <v>17</v>
      </c>
      <c r="B54" s="38">
        <f>B48/SQRT(B46)</f>
        <v>1.060925701665248</v>
      </c>
      <c r="C54" s="32"/>
      <c r="D54" s="6"/>
      <c r="E54" s="11"/>
      <c r="F54" s="7"/>
      <c r="G54" s="11"/>
      <c r="H54" s="11"/>
      <c r="I54" s="11"/>
      <c r="J54" s="11"/>
      <c r="K54" s="24"/>
      <c r="L54" s="25"/>
      <c r="M54" s="26"/>
      <c r="N54" s="26"/>
    </row>
    <row r="55" spans="1:14" ht="6.75" customHeight="1">
      <c r="A55" s="10"/>
      <c r="B55" s="10"/>
      <c r="C55" s="10"/>
      <c r="D55" s="9"/>
      <c r="E55" s="11"/>
      <c r="F55" s="11"/>
      <c r="G55" s="11"/>
      <c r="H55" s="13"/>
      <c r="I55" s="11"/>
      <c r="J55" s="11"/>
      <c r="K55" s="24"/>
      <c r="L55" s="25"/>
      <c r="M55" s="26"/>
      <c r="N55" s="26"/>
    </row>
    <row r="56" spans="1:14" ht="15.75">
      <c r="A56" s="15" t="s">
        <v>3</v>
      </c>
      <c r="B56" s="39">
        <f>CEILING(((B38*SQRT(B46)-B42*SQRT(B49))/B51)^2,1)</f>
        <v>72</v>
      </c>
      <c r="C56" s="14"/>
      <c r="D56" s="14"/>
      <c r="E56" s="15"/>
      <c r="F56" s="5"/>
      <c r="G56" s="11"/>
      <c r="H56" s="13"/>
      <c r="I56" s="11"/>
      <c r="J56" s="11"/>
      <c r="K56" s="24"/>
      <c r="L56" s="25"/>
      <c r="M56" s="26"/>
      <c r="N56" s="26"/>
    </row>
    <row r="57" spans="1:14" ht="13.5">
      <c r="A57" s="11"/>
      <c r="B57" s="40" t="s">
        <v>9</v>
      </c>
      <c r="C57" s="10"/>
      <c r="D57" s="10"/>
      <c r="E57" s="11"/>
      <c r="F57" s="11"/>
      <c r="G57" s="11"/>
      <c r="H57" s="11"/>
      <c r="I57" s="11"/>
      <c r="J57" s="11"/>
      <c r="K57" s="24"/>
      <c r="L57" s="25"/>
      <c r="M57" s="26"/>
      <c r="N57" s="26"/>
    </row>
    <row r="58" spans="1:14" ht="13.5">
      <c r="A58" s="33" t="s">
        <v>33</v>
      </c>
      <c r="B58" s="10"/>
      <c r="C58" s="10"/>
      <c r="D58" s="10"/>
      <c r="E58" s="11"/>
      <c r="F58" s="11"/>
      <c r="G58" s="11"/>
      <c r="H58" s="11"/>
      <c r="I58" s="11"/>
      <c r="J58" s="11"/>
      <c r="K58" s="24"/>
      <c r="L58" s="25"/>
      <c r="M58" s="26"/>
      <c r="N58" s="26"/>
    </row>
    <row r="59" spans="1:14" ht="13.5">
      <c r="A59" s="11"/>
      <c r="B59" s="10"/>
      <c r="C59" s="10"/>
      <c r="D59" s="10"/>
      <c r="E59" s="11"/>
      <c r="F59" s="11"/>
      <c r="G59" s="11"/>
      <c r="H59" s="11"/>
      <c r="I59" s="11"/>
      <c r="J59" s="11"/>
      <c r="K59" s="24"/>
      <c r="L59" s="25"/>
      <c r="M59" s="26"/>
      <c r="N59" s="26"/>
    </row>
    <row r="60" spans="1:14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24"/>
      <c r="L60" s="25"/>
      <c r="M60" s="26"/>
      <c r="N60" s="26"/>
    </row>
    <row r="61" spans="1:14" ht="13.5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24"/>
      <c r="L61" s="25"/>
      <c r="M61" s="26"/>
      <c r="N61" s="26"/>
    </row>
    <row r="62" spans="1:14" ht="13.5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24"/>
      <c r="L62" s="25"/>
      <c r="M62" s="26"/>
      <c r="N62" s="26"/>
    </row>
    <row r="63" spans="1:14" ht="13.5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24"/>
      <c r="L63" s="25"/>
      <c r="M63" s="26"/>
      <c r="N63" s="26"/>
    </row>
    <row r="64" spans="1:14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34"/>
      <c r="L64" s="35"/>
      <c r="M64" s="35"/>
      <c r="N64" s="11"/>
    </row>
    <row r="65" spans="1:13" ht="12.75">
      <c r="A65" s="11"/>
      <c r="B65" s="11"/>
      <c r="C65" s="11"/>
      <c r="D65" s="11"/>
      <c r="E65" s="11"/>
      <c r="F65" s="11"/>
      <c r="K65" s="8"/>
      <c r="L65" s="8"/>
      <c r="M65" s="8"/>
    </row>
    <row r="66" spans="11:13" ht="12.75">
      <c r="K66" s="8"/>
      <c r="L66" s="8"/>
      <c r="M66" s="8"/>
    </row>
  </sheetData>
  <sheetProtection sheet="1"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cp:lastPrinted>2001-10-08T14:51:40Z</cp:lastPrinted>
  <dcterms:created xsi:type="dcterms:W3CDTF">2001-10-08T13:53:09Z</dcterms:created>
  <cp:category/>
  <cp:version/>
  <cp:contentType/>
  <cp:contentStatus/>
</cp:coreProperties>
</file>